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495" yWindow="780" windowWidth="12465" windowHeight="70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4" i="1" l="1"/>
  <c r="C22" i="1" l="1"/>
  <c r="C23" i="1" l="1"/>
  <c r="C38" i="1" l="1"/>
  <c r="C32" i="1" l="1"/>
  <c r="C30" i="1"/>
  <c r="C26" i="1"/>
  <c r="C41" i="1" l="1"/>
  <c r="C49" i="1"/>
  <c r="C50" i="1"/>
  <c r="C46" i="1"/>
  <c r="C44" i="1"/>
  <c r="C43" i="1"/>
  <c r="C42" i="1"/>
  <c r="C24" i="1"/>
  <c r="C51" i="1" l="1"/>
  <c r="C45" i="1"/>
  <c r="C47" i="1"/>
  <c r="C48" i="1"/>
</calcChain>
</file>

<file path=xl/sharedStrings.xml><?xml version="1.0" encoding="utf-8"?>
<sst xmlns="http://schemas.openxmlformats.org/spreadsheetml/2006/main" count="89" uniqueCount="76">
  <si>
    <t>Application Specifications</t>
    <phoneticPr fontId="3" type="noConversion"/>
  </si>
  <si>
    <t>V</t>
    <phoneticPr fontId="1" type="noConversion"/>
  </si>
  <si>
    <t>Vo</t>
    <phoneticPr fontId="1" type="noConversion"/>
  </si>
  <si>
    <t>Don</t>
    <phoneticPr fontId="1" type="noConversion"/>
  </si>
  <si>
    <t>Doff</t>
    <phoneticPr fontId="1" type="noConversion"/>
  </si>
  <si>
    <t>%</t>
    <phoneticPr fontId="1" type="noConversion"/>
  </si>
  <si>
    <t>Switching Frequency</t>
    <phoneticPr fontId="3" type="noConversion"/>
  </si>
  <si>
    <t>KΩ</t>
    <phoneticPr fontId="3" type="noConversion"/>
  </si>
  <si>
    <t>Fosc</t>
    <phoneticPr fontId="3" type="noConversion"/>
  </si>
  <si>
    <t>mA</t>
    <phoneticPr fontId="3" type="noConversion"/>
  </si>
  <si>
    <t>Inductor Section</t>
    <phoneticPr fontId="3" type="noConversion"/>
  </si>
  <si>
    <t>η</t>
    <phoneticPr fontId="3" type="noConversion"/>
  </si>
  <si>
    <r>
      <t>L</t>
    </r>
    <r>
      <rPr>
        <vertAlign val="subscript"/>
        <sz val="11"/>
        <color indexed="8"/>
        <rFont val="Arial"/>
        <family val="2"/>
      </rPr>
      <t>CCM</t>
    </r>
    <r>
      <rPr>
        <sz val="11"/>
        <color indexed="8"/>
        <rFont val="Arial"/>
        <family val="2"/>
      </rPr>
      <t>(min)</t>
    </r>
    <phoneticPr fontId="3" type="noConversion"/>
  </si>
  <si>
    <t>uH</t>
    <phoneticPr fontId="3" type="noConversion"/>
  </si>
  <si>
    <t>Over Voltage Protection Setting</t>
    <phoneticPr fontId="3" type="noConversion"/>
  </si>
  <si>
    <t>Vout(OVP)</t>
    <phoneticPr fontId="3" type="noConversion"/>
  </si>
  <si>
    <t>V</t>
    <phoneticPr fontId="3" type="noConversion"/>
  </si>
  <si>
    <t>Calculated</t>
  </si>
  <si>
    <t>User Entry</t>
  </si>
  <si>
    <r>
      <t>I</t>
    </r>
    <r>
      <rPr>
        <sz val="9"/>
        <color indexed="8"/>
        <rFont val="Arial"/>
        <family val="2"/>
      </rPr>
      <t>L</t>
    </r>
    <r>
      <rPr>
        <sz val="11"/>
        <color indexed="8"/>
        <rFont val="Arial"/>
        <family val="2"/>
      </rPr>
      <t>peak</t>
    </r>
    <phoneticPr fontId="3" type="noConversion"/>
  </si>
  <si>
    <t>L</t>
    <phoneticPr fontId="3" type="noConversion"/>
  </si>
  <si>
    <r>
      <t>I</t>
    </r>
    <r>
      <rPr>
        <sz val="9"/>
        <color indexed="8"/>
        <rFont val="Arial"/>
        <family val="2"/>
      </rPr>
      <t>LED</t>
    </r>
    <phoneticPr fontId="3" type="noConversion"/>
  </si>
  <si>
    <r>
      <t>C</t>
    </r>
    <r>
      <rPr>
        <sz val="11"/>
        <color indexed="8"/>
        <rFont val="Arial"/>
        <family val="2"/>
      </rPr>
      <t>hannels</t>
    </r>
    <phoneticPr fontId="3" type="noConversion"/>
  </si>
  <si>
    <r>
      <t>S</t>
    </r>
    <r>
      <rPr>
        <sz val="11"/>
        <color indexed="8"/>
        <rFont val="Arial"/>
        <family val="2"/>
      </rPr>
      <t>trings</t>
    </r>
    <phoneticPr fontId="3" type="noConversion"/>
  </si>
  <si>
    <r>
      <t>Io</t>
    </r>
    <r>
      <rPr>
        <sz val="11"/>
        <color indexed="8"/>
        <rFont val="Arial"/>
        <family val="2"/>
      </rPr>
      <t>(Total)</t>
    </r>
    <phoneticPr fontId="1" type="noConversion"/>
  </si>
  <si>
    <t>Channels:</t>
    <phoneticPr fontId="1" type="noConversion"/>
  </si>
  <si>
    <t>Output Current per Channel :</t>
    <phoneticPr fontId="3" type="noConversion"/>
  </si>
  <si>
    <t>Output Voltage:</t>
    <phoneticPr fontId="1" type="noConversion"/>
  </si>
  <si>
    <t>ILED</t>
    <phoneticPr fontId="3" type="noConversion"/>
  </si>
  <si>
    <t>ILpeak</t>
    <phoneticPr fontId="3" type="noConversion"/>
  </si>
  <si>
    <t>OVP Setting:</t>
    <phoneticPr fontId="1" type="noConversion"/>
  </si>
  <si>
    <t>Rov1</t>
    <phoneticPr fontId="3" type="noConversion"/>
  </si>
  <si>
    <t>Rov2</t>
    <phoneticPr fontId="3" type="noConversion"/>
  </si>
  <si>
    <t>Strings</t>
    <phoneticPr fontId="1" type="noConversion"/>
  </si>
  <si>
    <t>A</t>
    <phoneticPr fontId="1" type="noConversion"/>
  </si>
  <si>
    <t>kΩ</t>
    <phoneticPr fontId="1" type="noConversion"/>
  </si>
  <si>
    <t xml:space="preserve">Final BOM </t>
    <phoneticPr fontId="1" type="noConversion"/>
  </si>
  <si>
    <t>OVP Setting:</t>
    <phoneticPr fontId="1" type="noConversion"/>
  </si>
  <si>
    <t>V</t>
    <phoneticPr fontId="1" type="noConversion"/>
  </si>
  <si>
    <t>Input Voltage:</t>
    <phoneticPr fontId="1" type="noConversion"/>
  </si>
  <si>
    <t>Vin</t>
    <phoneticPr fontId="1" type="noConversion"/>
  </si>
  <si>
    <t>String</t>
    <phoneticPr fontId="1" type="noConversion"/>
  </si>
  <si>
    <t>Ω</t>
  </si>
  <si>
    <t>Inductor Parameter:</t>
    <phoneticPr fontId="3" type="noConversion"/>
  </si>
  <si>
    <t>Output Current Setting:</t>
    <phoneticPr fontId="1" type="noConversion"/>
  </si>
  <si>
    <r>
      <t>R</t>
    </r>
    <r>
      <rPr>
        <sz val="9"/>
        <color indexed="9"/>
        <rFont val="Arial"/>
        <family val="2"/>
      </rPr>
      <t>FB</t>
    </r>
    <phoneticPr fontId="1" type="noConversion"/>
  </si>
  <si>
    <t>OCP Setting:</t>
    <phoneticPr fontId="1" type="noConversion"/>
  </si>
  <si>
    <t>Rcs</t>
    <phoneticPr fontId="1" type="noConversion"/>
  </si>
  <si>
    <t>Output Current Setting</t>
    <phoneticPr fontId="3" type="noConversion"/>
  </si>
  <si>
    <t>Over Current Protection Setting</t>
    <phoneticPr fontId="3" type="noConversion"/>
  </si>
  <si>
    <t>AL3353 Design Calculator</t>
    <phoneticPr fontId="3" type="noConversion"/>
  </si>
  <si>
    <t>AL3353 Specifications</t>
    <phoneticPr fontId="3" type="noConversion"/>
  </si>
  <si>
    <t>Nominal Output voltage</t>
  </si>
  <si>
    <t>LED Channel Current</t>
  </si>
  <si>
    <t>Nominal Output current</t>
  </si>
  <si>
    <t>Expected Efficieny</t>
  </si>
  <si>
    <t>Minimum Value of Inductor in CCM</t>
  </si>
  <si>
    <t>Actual Value</t>
  </si>
  <si>
    <t>Inductor Peak Current</t>
  </si>
  <si>
    <t>OCP Setting Resistor, typically OCP value=2*ILpeak</t>
  </si>
  <si>
    <t xml:space="preserve">Vout OVP Threshold </t>
  </si>
  <si>
    <t>Ω</t>
    <phoneticPr fontId="3" type="noConversion"/>
  </si>
  <si>
    <t>kHz</t>
    <phoneticPr fontId="1" type="noConversion"/>
  </si>
  <si>
    <t>uH</t>
    <phoneticPr fontId="1" type="noConversion"/>
  </si>
  <si>
    <t>A</t>
    <phoneticPr fontId="3" type="noConversion"/>
  </si>
  <si>
    <t>Ω</t>
    <phoneticPr fontId="3" type="noConversion"/>
  </si>
  <si>
    <t>KΩ</t>
    <phoneticPr fontId="3" type="noConversion"/>
  </si>
  <si>
    <r>
      <t>Vin</t>
    </r>
    <r>
      <rPr>
        <sz val="11"/>
        <color indexed="8"/>
        <rFont val="Arial"/>
        <family val="2"/>
      </rPr>
      <t>_min</t>
    </r>
    <phoneticPr fontId="1" type="noConversion"/>
  </si>
  <si>
    <r>
      <t>M</t>
    </r>
    <r>
      <rPr>
        <sz val="11"/>
        <color indexed="8"/>
        <rFont val="Arial"/>
        <family val="2"/>
      </rPr>
      <t>inimum</t>
    </r>
    <r>
      <rPr>
        <sz val="11"/>
        <color indexed="8"/>
        <rFont val="Arial"/>
        <family val="2"/>
      </rPr>
      <t xml:space="preserve"> Intput Voltage</t>
    </r>
    <phoneticPr fontId="1" type="noConversion"/>
  </si>
  <si>
    <r>
      <t>R</t>
    </r>
    <r>
      <rPr>
        <sz val="9"/>
        <color indexed="8"/>
        <rFont val="Arial"/>
        <family val="2"/>
      </rPr>
      <t xml:space="preserve">FB </t>
    </r>
    <r>
      <rPr>
        <sz val="11"/>
        <color indexed="8"/>
        <rFont val="Arial"/>
        <family val="2"/>
      </rPr>
      <t>(R6)</t>
    </r>
    <phoneticPr fontId="1" type="noConversion"/>
  </si>
  <si>
    <t>Rcs (R3)</t>
    <phoneticPr fontId="1" type="noConversion"/>
  </si>
  <si>
    <t xml:space="preserve">Output Current Sense Resistor </t>
    <phoneticPr fontId="1" type="noConversion"/>
  </si>
  <si>
    <t xml:space="preserve">OVP Setting Resistor 1 </t>
    <phoneticPr fontId="1" type="noConversion"/>
  </si>
  <si>
    <t>OVP Setting Resistor 2</t>
    <phoneticPr fontId="1" type="noConversion"/>
  </si>
  <si>
    <r>
      <t>R</t>
    </r>
    <r>
      <rPr>
        <sz val="9"/>
        <color indexed="8"/>
        <rFont val="Arial"/>
        <family val="2"/>
      </rPr>
      <t>OVP1</t>
    </r>
    <r>
      <rPr>
        <sz val="11"/>
        <color indexed="8"/>
        <rFont val="Arial"/>
        <family val="2"/>
      </rPr>
      <t xml:space="preserve"> (R4)</t>
    </r>
    <phoneticPr fontId="1" type="noConversion"/>
  </si>
  <si>
    <r>
      <t>R</t>
    </r>
    <r>
      <rPr>
        <sz val="9"/>
        <color indexed="8"/>
        <rFont val="Arial"/>
        <family val="2"/>
      </rPr>
      <t>OVP2</t>
    </r>
    <r>
      <rPr>
        <sz val="11"/>
        <color indexed="8"/>
        <rFont val="Arial"/>
        <family val="2"/>
      </rPr>
      <t xml:space="preserve"> (R5)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</si>
</sst>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00_ "/>
  </numFmts>
  <fonts count="1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color indexed="9"/>
      <name val="Arial"/>
      <family val="2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vertAlign val="sub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 Unicode MS"/>
      <family val="2"/>
      <charset val="134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 Unicode MS"/>
      <family val="2"/>
      <charset val="136"/>
    </font>
    <font>
      <b/>
      <sz val="11"/>
      <color indexed="18"/>
      <name val="Arial"/>
      <family val="2"/>
    </font>
    <font>
      <sz val="11"/>
      <color indexed="9"/>
      <name val="Arial Unicode MS"/>
      <family val="2"/>
      <charset val="134"/>
    </font>
    <font>
      <b/>
      <sz val="12"/>
      <name val="Arial Unicode MS"/>
      <family val="2"/>
      <charset val="134"/>
    </font>
    <font>
      <sz val="9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 applyFill="1" applyAlignment="1"/>
    <xf numFmtId="0" fontId="11" fillId="0" borderId="0" xfId="0" applyFont="1">
      <alignment vertical="center"/>
    </xf>
    <xf numFmtId="0" fontId="11" fillId="0" borderId="0" xfId="0" applyFont="1" applyAlignment="1"/>
    <xf numFmtId="0" fontId="5" fillId="2" borderId="1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Protection="1">
      <alignment vertical="center"/>
      <protection locked="0"/>
    </xf>
    <xf numFmtId="0" fontId="11" fillId="0" borderId="0" xfId="0" applyFont="1" applyFill="1" applyAlignment="1"/>
    <xf numFmtId="0" fontId="10" fillId="2" borderId="1" xfId="0" applyFont="1" applyFill="1" applyBorder="1">
      <alignment vertical="center"/>
    </xf>
    <xf numFmtId="0" fontId="14" fillId="2" borderId="1" xfId="0" applyFont="1" applyFill="1" applyBorder="1">
      <alignment vertical="center"/>
    </xf>
    <xf numFmtId="176" fontId="14" fillId="2" borderId="1" xfId="0" applyNumberFormat="1" applyFont="1" applyFill="1" applyBorder="1">
      <alignment vertical="center"/>
    </xf>
    <xf numFmtId="177" fontId="14" fillId="2" borderId="1" xfId="0" applyNumberFormat="1" applyFont="1" applyFill="1" applyBorder="1">
      <alignment vertical="center"/>
    </xf>
    <xf numFmtId="0" fontId="15" fillId="2" borderId="1" xfId="0" applyFont="1" applyFill="1" applyBorder="1" applyAlignment="1">
      <alignment horizontal="left" vertical="center"/>
    </xf>
    <xf numFmtId="0" fontId="13" fillId="5" borderId="1" xfId="0" applyFont="1" applyFill="1" applyBorder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10" fillId="3" borderId="1" xfId="0" applyFont="1" applyFill="1" applyBorder="1" applyProtection="1">
      <alignment vertical="center"/>
      <protection locked="0"/>
    </xf>
    <xf numFmtId="0" fontId="10" fillId="4" borderId="1" xfId="0" applyFont="1" applyFill="1" applyBorder="1">
      <alignment vertical="center"/>
    </xf>
    <xf numFmtId="177" fontId="10" fillId="4" borderId="1" xfId="0" applyNumberFormat="1" applyFont="1" applyFill="1" applyBorder="1" applyProtection="1">
      <alignment vertical="center"/>
    </xf>
    <xf numFmtId="177" fontId="10" fillId="4" borderId="1" xfId="0" applyNumberFormat="1" applyFont="1" applyFill="1" applyBorder="1">
      <alignment vertical="center"/>
    </xf>
    <xf numFmtId="176" fontId="10" fillId="3" borderId="1" xfId="0" applyNumberFormat="1" applyFont="1" applyFill="1" applyBorder="1" applyProtection="1">
      <alignment vertical="center"/>
      <protection locked="0"/>
    </xf>
    <xf numFmtId="0" fontId="5" fillId="3" borderId="1" xfId="0" applyFont="1" applyFill="1" applyBorder="1">
      <alignment vertical="center"/>
    </xf>
    <xf numFmtId="177" fontId="5" fillId="4" borderId="1" xfId="0" applyNumberFormat="1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5" fillId="4" borderId="2" xfId="0" applyFont="1" applyFill="1" applyBorder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4" fillId="6" borderId="0" xfId="0" applyFont="1" applyFill="1" applyAlignment="1"/>
    <xf numFmtId="0" fontId="10" fillId="0" borderId="0" xfId="0" applyFont="1" applyFill="1">
      <alignment vertical="center"/>
    </xf>
    <xf numFmtId="0" fontId="4" fillId="6" borderId="1" xfId="0" applyFont="1" applyFill="1" applyBorder="1" applyAlignment="1"/>
    <xf numFmtId="0" fontId="10" fillId="6" borderId="0" xfId="0" applyFont="1" applyFill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0" xfId="0" applyFont="1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2" fillId="0" borderId="9" xfId="0" applyFont="1" applyFill="1" applyBorder="1" applyAlignment="1"/>
    <xf numFmtId="0" fontId="2" fillId="0" borderId="0" xfId="0" applyFont="1" applyFill="1" applyBorder="1" applyAlignment="1"/>
    <xf numFmtId="0" fontId="11" fillId="3" borderId="0" xfId="0" applyFont="1" applyFill="1" applyBorder="1" applyAlignment="1" applyProtection="1"/>
    <xf numFmtId="0" fontId="11" fillId="0" borderId="10" xfId="0" applyFont="1" applyBorder="1" applyAlignment="1"/>
    <xf numFmtId="0" fontId="11" fillId="4" borderId="0" xfId="0" applyFont="1" applyFill="1" applyBorder="1" applyAlignment="1"/>
    <xf numFmtId="0" fontId="9" fillId="0" borderId="11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12" xfId="0" applyFont="1" applyBorder="1">
      <alignment vertical="center"/>
    </xf>
    <xf numFmtId="0" fontId="5" fillId="3" borderId="1" xfId="0" applyFont="1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10" fillId="4" borderId="1" xfId="0" applyFont="1" applyFill="1" applyBorder="1" applyProtection="1">
      <alignment vertical="center"/>
    </xf>
    <xf numFmtId="0" fontId="4" fillId="6" borderId="11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/>
    </xf>
    <xf numFmtId="0" fontId="4" fillId="7" borderId="8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</cellXfs>
  <cellStyles count="1">
    <cellStyle name="常规" xfId="0" builtinId="0"/>
  </cellStyles>
  <dxfs count="8">
    <dxf>
      <fill>
        <patternFill>
          <bgColor theme="6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</xdr:colOff>
          <xdr:row>2</xdr:row>
          <xdr:rowOff>38100</xdr:rowOff>
        </xdr:from>
        <xdr:to>
          <xdr:col>2</xdr:col>
          <xdr:colOff>228600</xdr:colOff>
          <xdr:row>14</xdr:row>
          <xdr:rowOff>180975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68"/>
  <sheetViews>
    <sheetView tabSelected="1" topLeftCell="A16" zoomScale="80" zoomScaleNormal="80" workbookViewId="0">
      <selection activeCell="A36" sqref="A36"/>
    </sheetView>
  </sheetViews>
  <sheetFormatPr defaultRowHeight="13.5" x14ac:dyDescent="0.15"/>
  <cols>
    <col min="1" max="1" width="25.625" customWidth="1"/>
    <col min="2" max="2" width="47.625" customWidth="1"/>
    <col min="3" max="3" width="16.125" bestFit="1" customWidth="1"/>
    <col min="4" max="4" width="9.625" customWidth="1"/>
    <col min="5" max="7" width="10.125" customWidth="1"/>
    <col min="8" max="8" width="10.25" customWidth="1"/>
    <col min="9" max="9" width="10.5" customWidth="1"/>
    <col min="12" max="12" width="16.375" customWidth="1"/>
    <col min="13" max="13" width="9.25" customWidth="1"/>
  </cols>
  <sheetData>
    <row r="1" spans="1:21" s="28" customFormat="1" ht="16.5" x14ac:dyDescent="0.25">
      <c r="A1" s="55" t="s">
        <v>50</v>
      </c>
      <c r="B1" s="56"/>
      <c r="C1" s="56"/>
      <c r="D1" s="5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28" customFormat="1" ht="16.5" x14ac:dyDescent="0.25">
      <c r="A2" s="52" t="s">
        <v>51</v>
      </c>
      <c r="B2" s="53"/>
      <c r="C2" s="53"/>
      <c r="D2" s="54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6.5" x14ac:dyDescent="0.15">
      <c r="A3" s="33"/>
      <c r="B3" s="34"/>
      <c r="C3" s="34"/>
      <c r="D3" s="35"/>
      <c r="E3" s="1"/>
      <c r="F3" s="1"/>
      <c r="G3" s="1"/>
      <c r="H3" s="1"/>
      <c r="I3" s="1"/>
      <c r="J3" s="1"/>
      <c r="O3" s="1"/>
      <c r="P3" s="1"/>
      <c r="Q3" s="1"/>
      <c r="R3" s="1"/>
      <c r="S3" s="1"/>
      <c r="T3" s="1"/>
      <c r="U3" s="1"/>
    </row>
    <row r="4" spans="1:21" ht="16.5" x14ac:dyDescent="0.15">
      <c r="A4" s="36"/>
      <c r="B4" s="37"/>
      <c r="C4" s="37"/>
      <c r="D4" s="38"/>
      <c r="E4" s="1"/>
      <c r="F4" s="1"/>
      <c r="G4" s="1"/>
      <c r="H4" s="1"/>
      <c r="I4" s="1"/>
      <c r="J4" s="1"/>
      <c r="O4" s="1"/>
      <c r="P4" s="1"/>
      <c r="Q4" s="1"/>
      <c r="R4" s="1"/>
      <c r="S4" s="1"/>
      <c r="T4" s="1"/>
      <c r="U4" s="1"/>
    </row>
    <row r="5" spans="1:21" ht="16.5" x14ac:dyDescent="0.15">
      <c r="A5" s="39"/>
      <c r="B5" s="40"/>
      <c r="C5" s="37"/>
      <c r="D5" s="38"/>
      <c r="E5" s="1"/>
      <c r="F5" s="1"/>
      <c r="G5" s="1"/>
      <c r="H5" s="1"/>
      <c r="I5" s="1"/>
      <c r="J5" s="1"/>
      <c r="O5" s="1"/>
      <c r="P5" s="1"/>
      <c r="Q5" s="1"/>
      <c r="R5" s="1"/>
      <c r="S5" s="1"/>
      <c r="T5" s="1"/>
      <c r="U5" s="1"/>
    </row>
    <row r="6" spans="1:21" ht="16.5" x14ac:dyDescent="0.2">
      <c r="A6" s="41"/>
      <c r="B6" s="42"/>
      <c r="C6" s="37"/>
      <c r="D6" s="38"/>
      <c r="E6" s="1"/>
      <c r="F6" s="1"/>
      <c r="G6" s="1"/>
      <c r="H6" s="1"/>
      <c r="I6" s="1"/>
      <c r="J6" s="1"/>
      <c r="O6" s="1"/>
      <c r="P6" s="1"/>
      <c r="Q6" s="1"/>
      <c r="R6" s="1"/>
      <c r="S6" s="1"/>
      <c r="T6" s="1"/>
      <c r="U6" s="1"/>
    </row>
    <row r="7" spans="1:21" ht="16.5" x14ac:dyDescent="0.2">
      <c r="A7" s="41"/>
      <c r="B7" s="42"/>
      <c r="C7" s="37"/>
      <c r="D7" s="38"/>
      <c r="E7" s="1"/>
      <c r="F7" s="1"/>
      <c r="G7" s="1"/>
      <c r="H7" s="1"/>
      <c r="I7" s="1"/>
      <c r="J7" s="1"/>
      <c r="O7" s="1"/>
      <c r="P7" s="1"/>
      <c r="Q7" s="1"/>
      <c r="R7" s="1"/>
      <c r="S7" s="1"/>
      <c r="T7" s="1"/>
      <c r="U7" s="1"/>
    </row>
    <row r="8" spans="1:21" ht="16.5" x14ac:dyDescent="0.2">
      <c r="A8" s="41"/>
      <c r="B8" s="42"/>
      <c r="C8" s="37"/>
      <c r="D8" s="38"/>
      <c r="E8" s="1"/>
      <c r="F8" s="1"/>
      <c r="G8" s="1"/>
      <c r="H8" s="1"/>
      <c r="I8" s="1"/>
      <c r="J8" s="1"/>
      <c r="O8" s="1"/>
      <c r="P8" s="1"/>
      <c r="Q8" s="1"/>
      <c r="R8" s="1"/>
      <c r="S8" s="1"/>
      <c r="T8" s="1"/>
      <c r="U8" s="1"/>
    </row>
    <row r="9" spans="1:21" ht="16.5" x14ac:dyDescent="0.2">
      <c r="A9" s="41"/>
      <c r="B9" s="42"/>
      <c r="C9" s="37"/>
      <c r="D9" s="38"/>
      <c r="E9" s="1"/>
      <c r="F9" s="1"/>
      <c r="G9" s="1"/>
      <c r="H9" s="1"/>
      <c r="I9" s="1"/>
      <c r="J9" s="1"/>
      <c r="O9" s="1"/>
      <c r="P9" s="1"/>
      <c r="Q9" s="1"/>
      <c r="R9" s="1"/>
      <c r="S9" s="1"/>
      <c r="T9" s="1"/>
      <c r="U9" s="1"/>
    </row>
    <row r="10" spans="1:21" ht="16.5" x14ac:dyDescent="0.2">
      <c r="A10" s="41"/>
      <c r="B10" s="42"/>
      <c r="C10" s="40"/>
      <c r="D10" s="38"/>
      <c r="E10" s="1"/>
      <c r="F10" s="1"/>
      <c r="G10" s="1"/>
      <c r="H10" s="1"/>
      <c r="I10" s="1"/>
      <c r="J10" s="1"/>
      <c r="O10" s="1"/>
      <c r="P10" s="1"/>
      <c r="Q10" s="1"/>
      <c r="R10" s="1"/>
      <c r="S10" s="1"/>
      <c r="T10" s="1"/>
      <c r="U10" s="1"/>
    </row>
    <row r="11" spans="1:21" ht="16.5" x14ac:dyDescent="0.2">
      <c r="A11" s="41"/>
      <c r="B11" s="42"/>
      <c r="C11" s="37"/>
      <c r="D11" s="38"/>
      <c r="E11" s="1"/>
      <c r="F11" s="1"/>
      <c r="G11" s="1"/>
      <c r="H11" s="1"/>
      <c r="I11" s="1"/>
      <c r="J11" s="1"/>
      <c r="O11" s="1"/>
      <c r="P11" s="1"/>
      <c r="Q11" s="1"/>
      <c r="R11" s="1"/>
      <c r="S11" s="1"/>
      <c r="T11" s="1"/>
      <c r="U11" s="1"/>
    </row>
    <row r="12" spans="1:21" ht="16.5" x14ac:dyDescent="0.2">
      <c r="A12" s="41"/>
      <c r="B12" s="42"/>
      <c r="C12" s="37"/>
      <c r="D12" s="38"/>
      <c r="E12" s="1"/>
      <c r="F12" s="1"/>
      <c r="G12" s="1"/>
      <c r="H12" s="1"/>
      <c r="I12" s="1"/>
      <c r="J12" s="1"/>
      <c r="O12" s="1"/>
      <c r="P12" s="1"/>
      <c r="Q12" s="1"/>
      <c r="R12" s="1"/>
      <c r="S12" s="1"/>
      <c r="T12" s="1"/>
      <c r="U12" s="1"/>
    </row>
    <row r="13" spans="1:21" ht="16.5" x14ac:dyDescent="0.2">
      <c r="A13" s="41"/>
      <c r="B13" s="42"/>
      <c r="C13" s="43"/>
      <c r="D13" s="44" t="s">
        <v>18</v>
      </c>
      <c r="G13" s="1"/>
      <c r="H13" s="1"/>
      <c r="I13" s="1"/>
      <c r="J13" s="1"/>
      <c r="O13" s="1"/>
      <c r="P13" s="1"/>
      <c r="R13" s="1"/>
      <c r="S13" s="1"/>
      <c r="T13" s="1"/>
      <c r="U13" s="1"/>
    </row>
    <row r="14" spans="1:21" ht="16.5" x14ac:dyDescent="0.2">
      <c r="A14" s="41"/>
      <c r="B14" s="42"/>
      <c r="C14" s="45"/>
      <c r="D14" s="44" t="s">
        <v>17</v>
      </c>
      <c r="G14" s="1"/>
      <c r="H14" s="9"/>
      <c r="I14" s="5"/>
      <c r="J14" s="5"/>
      <c r="L14" s="1"/>
      <c r="M14" s="1"/>
      <c r="N14" s="1"/>
      <c r="O14" s="1"/>
      <c r="P14" s="1"/>
      <c r="R14" s="1"/>
      <c r="S14" s="1"/>
      <c r="T14" s="1"/>
      <c r="U14" s="1"/>
    </row>
    <row r="15" spans="1:21" ht="16.5" x14ac:dyDescent="0.2">
      <c r="A15" s="46"/>
      <c r="B15" s="47"/>
      <c r="C15" s="47"/>
      <c r="D15" s="48"/>
      <c r="E15" s="1"/>
      <c r="F15" s="1"/>
      <c r="G15" s="1"/>
      <c r="H15" s="9"/>
      <c r="I15" s="5"/>
      <c r="J15" s="5"/>
      <c r="K15" s="1"/>
      <c r="L15" s="1"/>
      <c r="M15" s="1"/>
      <c r="N15" s="1"/>
      <c r="O15" s="1"/>
      <c r="P15" s="1"/>
      <c r="R15" s="1"/>
      <c r="S15" s="1"/>
      <c r="T15" s="1"/>
      <c r="U15" s="1"/>
    </row>
    <row r="16" spans="1:21" s="28" customFormat="1" ht="16.5" x14ac:dyDescent="0.25">
      <c r="A16" s="53" t="s">
        <v>0</v>
      </c>
      <c r="B16" s="53"/>
      <c r="C16" s="53"/>
      <c r="D16" s="5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16.5" x14ac:dyDescent="0.15">
      <c r="A17" s="23" t="s">
        <v>67</v>
      </c>
      <c r="B17" s="23" t="s">
        <v>68</v>
      </c>
      <c r="C17" s="18">
        <v>20</v>
      </c>
      <c r="D17" s="18" t="s">
        <v>1</v>
      </c>
      <c r="E17" s="2"/>
      <c r="F17" s="2"/>
      <c r="G17" s="2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</row>
    <row r="18" spans="1:21" ht="16.5" x14ac:dyDescent="0.15">
      <c r="A18" s="17" t="s">
        <v>2</v>
      </c>
      <c r="B18" s="17" t="s">
        <v>52</v>
      </c>
      <c r="C18" s="18">
        <v>60</v>
      </c>
      <c r="D18" s="18" t="s">
        <v>1</v>
      </c>
      <c r="E18" s="2"/>
      <c r="F18" s="2"/>
      <c r="G18" s="2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</row>
    <row r="19" spans="1:21" ht="16.5" x14ac:dyDescent="0.2">
      <c r="A19" s="18" t="s">
        <v>21</v>
      </c>
      <c r="B19" s="18" t="s">
        <v>53</v>
      </c>
      <c r="C19" s="18">
        <v>800</v>
      </c>
      <c r="D19" s="18" t="s">
        <v>9</v>
      </c>
      <c r="E19" s="3"/>
      <c r="F19" s="3"/>
      <c r="G19" s="3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</row>
    <row r="20" spans="1:21" ht="16.5" x14ac:dyDescent="0.2">
      <c r="A20" s="18" t="s">
        <v>22</v>
      </c>
      <c r="B20" s="18"/>
      <c r="C20" s="18">
        <v>1</v>
      </c>
      <c r="D20" s="18" t="s">
        <v>23</v>
      </c>
      <c r="E20" s="3"/>
      <c r="F20" s="3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</row>
    <row r="21" spans="1:21" ht="16.5" x14ac:dyDescent="0.2">
      <c r="A21" s="17" t="s">
        <v>11</v>
      </c>
      <c r="B21" s="17" t="s">
        <v>55</v>
      </c>
      <c r="C21" s="18">
        <v>92</v>
      </c>
      <c r="D21" s="18" t="s">
        <v>5</v>
      </c>
      <c r="E21" s="3"/>
      <c r="F21" s="3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</row>
    <row r="22" spans="1:21" ht="16.5" x14ac:dyDescent="0.15">
      <c r="A22" s="19" t="s">
        <v>24</v>
      </c>
      <c r="B22" s="19" t="s">
        <v>54</v>
      </c>
      <c r="C22" s="51">
        <f>C19*C20</f>
        <v>800</v>
      </c>
      <c r="D22" s="19" t="s">
        <v>9</v>
      </c>
      <c r="E22" s="2"/>
      <c r="F22" s="2"/>
      <c r="G22" s="2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</row>
    <row r="23" spans="1:21" ht="16.5" x14ac:dyDescent="0.15">
      <c r="A23" s="19" t="s">
        <v>3</v>
      </c>
      <c r="B23" s="19"/>
      <c r="C23" s="20">
        <f>(1-C17/C18)*100</f>
        <v>66.666666666666671</v>
      </c>
      <c r="D23" s="19" t="s">
        <v>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</row>
    <row r="24" spans="1:21" ht="16.5" x14ac:dyDescent="0.15">
      <c r="A24" s="19" t="s">
        <v>4</v>
      </c>
      <c r="B24" s="19"/>
      <c r="C24" s="20">
        <f>100-C23</f>
        <v>33.333333333333329</v>
      </c>
      <c r="D24" s="19" t="s">
        <v>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</row>
    <row r="25" spans="1:21" s="28" customFormat="1" ht="16.5" x14ac:dyDescent="0.25">
      <c r="A25" s="58" t="s">
        <v>48</v>
      </c>
      <c r="B25" s="59"/>
      <c r="C25" s="59"/>
      <c r="D25" s="6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27"/>
    </row>
    <row r="26" spans="1:21" ht="16.5" x14ac:dyDescent="0.15">
      <c r="A26" s="26" t="s">
        <v>69</v>
      </c>
      <c r="B26" s="26" t="s">
        <v>71</v>
      </c>
      <c r="C26" s="21">
        <f>400/C22</f>
        <v>0.5</v>
      </c>
      <c r="D26" s="20" t="s">
        <v>61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"/>
    </row>
    <row r="27" spans="1:21" s="28" customFormat="1" ht="16.5" x14ac:dyDescent="0.25">
      <c r="A27" s="29" t="s">
        <v>6</v>
      </c>
      <c r="B27" s="29"/>
      <c r="C27" s="31"/>
      <c r="D27" s="32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27"/>
    </row>
    <row r="28" spans="1:21" ht="16.5" x14ac:dyDescent="0.15">
      <c r="A28" s="17" t="s">
        <v>8</v>
      </c>
      <c r="B28" s="17"/>
      <c r="C28" s="18">
        <v>120</v>
      </c>
      <c r="D28" s="18" t="s">
        <v>62</v>
      </c>
      <c r="E28" s="2"/>
      <c r="F28" s="2"/>
      <c r="G28" s="2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"/>
    </row>
    <row r="29" spans="1:21" s="28" customFormat="1" ht="16.5" x14ac:dyDescent="0.25">
      <c r="A29" s="58" t="s">
        <v>10</v>
      </c>
      <c r="B29" s="59"/>
      <c r="C29" s="59"/>
      <c r="D29" s="6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7"/>
    </row>
    <row r="30" spans="1:21" ht="18.75" x14ac:dyDescent="0.2">
      <c r="A30" s="19" t="s">
        <v>12</v>
      </c>
      <c r="B30" s="19" t="s">
        <v>56</v>
      </c>
      <c r="C30" s="21">
        <f>(C17/C18)^2*((C18-C17)/(C22/1000*C28*1000))*(C21/100/2)*1000000</f>
        <v>21.296296296296298</v>
      </c>
      <c r="D30" s="21" t="s">
        <v>13</v>
      </c>
      <c r="E30" s="3"/>
      <c r="F30" s="3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"/>
    </row>
    <row r="31" spans="1:21" ht="16.5" x14ac:dyDescent="0.2">
      <c r="A31" s="17" t="s">
        <v>20</v>
      </c>
      <c r="B31" s="17" t="s">
        <v>57</v>
      </c>
      <c r="C31" s="22">
        <v>100</v>
      </c>
      <c r="D31" s="18" t="s">
        <v>63</v>
      </c>
      <c r="E31" s="3"/>
      <c r="F31" s="3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"/>
    </row>
    <row r="32" spans="1:21" ht="16.5" x14ac:dyDescent="0.15">
      <c r="A32" s="25" t="s">
        <v>19</v>
      </c>
      <c r="B32" s="25" t="s">
        <v>58</v>
      </c>
      <c r="C32" s="21">
        <f>((C18*C22/1000)/((C21/100)*C17))+(((C18-C17)*C17*1000)/(2*C31*C28*C18))</f>
        <v>3.1642512077294684</v>
      </c>
      <c r="D32" s="21" t="s">
        <v>64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"/>
    </row>
    <row r="33" spans="1:21" s="28" customFormat="1" ht="16.5" x14ac:dyDescent="0.25">
      <c r="A33" s="58" t="s">
        <v>49</v>
      </c>
      <c r="B33" s="59"/>
      <c r="C33" s="59"/>
      <c r="D33" s="6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27"/>
    </row>
    <row r="34" spans="1:21" ht="16.5" x14ac:dyDescent="0.15">
      <c r="A34" s="25" t="s">
        <v>70</v>
      </c>
      <c r="B34" s="25" t="s">
        <v>59</v>
      </c>
      <c r="C34" s="21">
        <f>0.5/C32/2</f>
        <v>7.9007633587786258E-2</v>
      </c>
      <c r="D34" s="21" t="s">
        <v>65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</row>
    <row r="35" spans="1:21" s="28" customFormat="1" ht="16.5" x14ac:dyDescent="0.25">
      <c r="A35" s="58" t="s">
        <v>14</v>
      </c>
      <c r="B35" s="59"/>
      <c r="C35" s="59"/>
      <c r="D35" s="6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27"/>
    </row>
    <row r="36" spans="1:21" ht="16.5" x14ac:dyDescent="0.15">
      <c r="A36" s="18" t="s">
        <v>15</v>
      </c>
      <c r="B36" s="18" t="s">
        <v>60</v>
      </c>
      <c r="C36" s="49">
        <v>75</v>
      </c>
      <c r="D36" s="18" t="s">
        <v>16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</row>
    <row r="37" spans="1:21" ht="16.5" x14ac:dyDescent="0.15">
      <c r="A37" s="25" t="s">
        <v>74</v>
      </c>
      <c r="B37" s="23" t="s">
        <v>72</v>
      </c>
      <c r="C37" s="18">
        <v>475</v>
      </c>
      <c r="D37" s="18" t="s">
        <v>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"/>
    </row>
    <row r="38" spans="1:21" ht="16.5" x14ac:dyDescent="0.15">
      <c r="A38" s="24" t="s">
        <v>75</v>
      </c>
      <c r="B38" s="24" t="s">
        <v>73</v>
      </c>
      <c r="C38" s="21">
        <f>2*C37/(C36-2)</f>
        <v>13.013698630136986</v>
      </c>
      <c r="D38" s="21" t="s">
        <v>66</v>
      </c>
      <c r="E38" s="2"/>
      <c r="F38" s="5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"/>
    </row>
    <row r="39" spans="1:21" ht="16.5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"/>
    </row>
    <row r="40" spans="1:21" ht="17.25" x14ac:dyDescent="0.15">
      <c r="A40" s="16" t="s">
        <v>36</v>
      </c>
      <c r="B40" s="16"/>
      <c r="C40" s="15"/>
      <c r="D40" s="1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"/>
    </row>
    <row r="41" spans="1:21" ht="16.5" x14ac:dyDescent="0.15">
      <c r="A41" s="14" t="s">
        <v>39</v>
      </c>
      <c r="B41" s="14" t="s">
        <v>40</v>
      </c>
      <c r="C41" s="11">
        <f>C17</f>
        <v>20</v>
      </c>
      <c r="D41" s="10" t="s">
        <v>38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"/>
    </row>
    <row r="42" spans="1:21" ht="16.5" x14ac:dyDescent="0.15">
      <c r="A42" s="7" t="s">
        <v>27</v>
      </c>
      <c r="B42" s="7" t="s">
        <v>2</v>
      </c>
      <c r="C42" s="11">
        <f>C18</f>
        <v>60</v>
      </c>
      <c r="D42" s="10" t="s">
        <v>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"/>
    </row>
    <row r="43" spans="1:21" ht="16.5" x14ac:dyDescent="0.15">
      <c r="A43" s="7" t="s">
        <v>26</v>
      </c>
      <c r="B43" s="7" t="s">
        <v>28</v>
      </c>
      <c r="C43" s="11">
        <f>C19</f>
        <v>800</v>
      </c>
      <c r="D43" s="10" t="s">
        <v>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"/>
    </row>
    <row r="44" spans="1:21" ht="16.5" x14ac:dyDescent="0.15">
      <c r="A44" s="7" t="s">
        <v>25</v>
      </c>
      <c r="B44" s="8" t="s">
        <v>41</v>
      </c>
      <c r="C44" s="11">
        <f>C20</f>
        <v>1</v>
      </c>
      <c r="D44" s="6" t="s">
        <v>33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"/>
    </row>
    <row r="45" spans="1:21" ht="16.5" x14ac:dyDescent="0.15">
      <c r="A45" s="7" t="s">
        <v>44</v>
      </c>
      <c r="B45" s="8" t="s">
        <v>45</v>
      </c>
      <c r="C45" s="13">
        <f>C26</f>
        <v>0.5</v>
      </c>
      <c r="D45" s="6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"/>
    </row>
    <row r="46" spans="1:21" ht="16.5" x14ac:dyDescent="0.15">
      <c r="A46" s="7" t="s">
        <v>43</v>
      </c>
      <c r="B46" s="7" t="s">
        <v>20</v>
      </c>
      <c r="C46" s="12">
        <f>C31</f>
        <v>100</v>
      </c>
      <c r="D46" s="6" t="s">
        <v>13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</row>
    <row r="47" spans="1:21" ht="16.5" x14ac:dyDescent="0.15">
      <c r="A47" s="7"/>
      <c r="B47" s="7" t="s">
        <v>29</v>
      </c>
      <c r="C47" s="13">
        <f>C32</f>
        <v>3.1642512077294684</v>
      </c>
      <c r="D47" s="10" t="s">
        <v>34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</row>
    <row r="48" spans="1:21" ht="16.5" x14ac:dyDescent="0.15">
      <c r="A48" s="7" t="s">
        <v>46</v>
      </c>
      <c r="B48" s="7" t="s">
        <v>47</v>
      </c>
      <c r="C48" s="13">
        <f>C34</f>
        <v>7.9007633587786258E-2</v>
      </c>
      <c r="D48" s="6" t="s">
        <v>42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</row>
    <row r="49" spans="1:21" ht="16.5" x14ac:dyDescent="0.15">
      <c r="A49" s="7" t="s">
        <v>37</v>
      </c>
      <c r="B49" s="7" t="s">
        <v>15</v>
      </c>
      <c r="C49" s="13">
        <f>C36</f>
        <v>75</v>
      </c>
      <c r="D49" s="10" t="s">
        <v>1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"/>
    </row>
    <row r="50" spans="1:21" ht="16.5" x14ac:dyDescent="0.15">
      <c r="A50" s="7" t="s">
        <v>30</v>
      </c>
      <c r="B50" s="7" t="s">
        <v>31</v>
      </c>
      <c r="C50" s="11">
        <f>C37</f>
        <v>475</v>
      </c>
      <c r="D50" s="10" t="s">
        <v>35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"/>
    </row>
    <row r="51" spans="1:21" ht="16.5" x14ac:dyDescent="0.15">
      <c r="A51" s="7"/>
      <c r="B51" s="7" t="s">
        <v>32</v>
      </c>
      <c r="C51" s="13">
        <f>C38</f>
        <v>13.013698630136986</v>
      </c>
      <c r="D51" s="10" t="s">
        <v>35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"/>
    </row>
    <row r="52" spans="1:21" ht="16.5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"/>
    </row>
    <row r="53" spans="1:21" ht="16.5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</row>
    <row r="54" spans="1:21" ht="16.5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"/>
    </row>
    <row r="55" spans="1:21" ht="16.5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"/>
    </row>
    <row r="56" spans="1:21" ht="16.5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"/>
    </row>
    <row r="57" spans="1:21" ht="16.5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"/>
    </row>
    <row r="58" spans="1:21" ht="16.5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"/>
    </row>
    <row r="59" spans="1:21" ht="16.5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"/>
    </row>
    <row r="60" spans="1:21" ht="16.5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"/>
    </row>
    <row r="61" spans="1:21" ht="16.5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"/>
    </row>
    <row r="62" spans="1:21" ht="16.5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"/>
    </row>
    <row r="63" spans="1:21" ht="16.5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"/>
    </row>
    <row r="64" spans="1:21" ht="16.5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"/>
    </row>
    <row r="65" spans="1:21" ht="16.5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"/>
    </row>
    <row r="66" spans="1:21" ht="16.5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"/>
    </row>
    <row r="67" spans="1:21" ht="16.5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"/>
    </row>
    <row r="68" spans="1:21" ht="16.5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"/>
    </row>
    <row r="69" spans="1:21" ht="16.5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"/>
    </row>
    <row r="70" spans="1:21" ht="16.5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"/>
    </row>
    <row r="71" spans="1:21" ht="16.5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"/>
    </row>
    <row r="72" spans="1:21" ht="16.5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/>
    </row>
    <row r="73" spans="1:21" ht="16.5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"/>
    </row>
    <row r="74" spans="1:21" ht="16.5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"/>
    </row>
    <row r="75" spans="1:21" ht="16.5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"/>
    </row>
    <row r="76" spans="1:21" ht="16.5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"/>
    </row>
    <row r="77" spans="1:21" ht="16.5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</row>
    <row r="78" spans="1:21" ht="16.5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</row>
    <row r="79" spans="1:21" ht="16.5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</row>
    <row r="80" spans="1:21" ht="16.5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"/>
    </row>
    <row r="81" spans="1:21" ht="16.5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"/>
    </row>
    <row r="82" spans="1:21" ht="16.5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"/>
    </row>
    <row r="83" spans="1:21" ht="16.5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"/>
    </row>
    <row r="84" spans="1:21" ht="16.5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"/>
    </row>
    <row r="85" spans="1:21" ht="16.5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"/>
    </row>
    <row r="86" spans="1:21" ht="16.5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"/>
    </row>
    <row r="87" spans="1:21" ht="16.5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"/>
    </row>
    <row r="88" spans="1:21" ht="16.5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"/>
    </row>
    <row r="89" spans="1:21" ht="16.5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"/>
    </row>
    <row r="90" spans="1:21" ht="16.5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"/>
    </row>
    <row r="91" spans="1:21" ht="16.5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"/>
    </row>
    <row r="92" spans="1:21" ht="16.5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"/>
    </row>
    <row r="93" spans="1:21" ht="16.5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"/>
    </row>
    <row r="94" spans="1:21" ht="16.5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"/>
    </row>
    <row r="95" spans="1:21" ht="16.5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"/>
    </row>
    <row r="96" spans="1:21" ht="16.5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"/>
    </row>
    <row r="97" spans="1:21" ht="16.5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"/>
    </row>
    <row r="98" spans="1:21" ht="16.5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"/>
    </row>
    <row r="99" spans="1:21" ht="16.5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"/>
    </row>
    <row r="100" spans="1:21" ht="16.5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"/>
    </row>
    <row r="101" spans="1:21" ht="16.5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"/>
    </row>
    <row r="102" spans="1:21" ht="16.5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"/>
    </row>
    <row r="103" spans="1:21" ht="16.5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"/>
    </row>
    <row r="104" spans="1:21" ht="16.5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"/>
    </row>
    <row r="105" spans="1:21" ht="16.5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"/>
    </row>
    <row r="106" spans="1:21" ht="16.5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"/>
    </row>
    <row r="107" spans="1:21" ht="16.5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"/>
    </row>
    <row r="108" spans="1:21" ht="16.5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"/>
    </row>
    <row r="109" spans="1:21" ht="16.5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"/>
    </row>
    <row r="110" spans="1:21" ht="16.5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"/>
    </row>
    <row r="111" spans="1:21" ht="16.5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"/>
    </row>
    <row r="112" spans="1:21" ht="16.5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"/>
    </row>
    <row r="113" spans="1:21" ht="16.5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1"/>
    </row>
    <row r="114" spans="1:21" ht="16.5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"/>
    </row>
    <row r="115" spans="1:21" ht="16.5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"/>
    </row>
    <row r="116" spans="1:21" ht="16.5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"/>
    </row>
    <row r="117" spans="1:21" ht="16.5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"/>
    </row>
    <row r="118" spans="1:21" ht="16.5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"/>
    </row>
    <row r="119" spans="1:21" ht="16.5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"/>
    </row>
    <row r="120" spans="1:21" ht="16.5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"/>
    </row>
    <row r="121" spans="1:21" ht="16.5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"/>
    </row>
    <row r="122" spans="1:21" ht="16.5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"/>
    </row>
    <row r="123" spans="1:21" ht="16.5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"/>
    </row>
    <row r="124" spans="1:21" ht="16.5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"/>
    </row>
    <row r="125" spans="1:21" ht="16.5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"/>
    </row>
    <row r="126" spans="1:21" ht="16.5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"/>
    </row>
    <row r="127" spans="1:21" ht="16.5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6.5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6.5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6.5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6.5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6.5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6.5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6.5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6.5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6.5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6.5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6.5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6.5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6.5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6.5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6.5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6.5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6.5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6.5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6.5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6.5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6.5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6.5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6.5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6.5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6.5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6.5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6.5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6.5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6.5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6.5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6.5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6.5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6.5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6.5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6.5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6.5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6.5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6.5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6.5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6.5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6.5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6.5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6.5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6.5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6.5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6.5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6.5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6.5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6.5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6.5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6.5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6.5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6.5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6.5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6.5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6.5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6.5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6.5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6.5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6.5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6.5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6.5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6.5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6.5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6.5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6.5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6.5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6.5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6.5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6.5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6.5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6.5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6.5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6.5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6.5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6.5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6.5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6.5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6.5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6.5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6.5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6.5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6.5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6.5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6.5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6.5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6.5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6.5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6.5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6.5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6.5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6.5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6.5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6.5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6.5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6.5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6.5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6.5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6.5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6.5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6.5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6.5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6.5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6.5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6.5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6.5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6.5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6.5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6.5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6.5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6.5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6.5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6.5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ht="16.5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ht="16.5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ht="16.5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ht="16.5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ht="16.5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ht="16.5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ht="16.5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ht="16.5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ht="16.5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ht="16.5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6.5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16.5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ht="16.5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ht="16.5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ht="16.5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ht="16.5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ht="16.5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ht="16.5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ht="16.5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ht="16.5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ht="16.5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ht="16.5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ht="16.5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ht="16.5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ht="16.5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ht="16.5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ht="16.5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ht="16.5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ht="16.5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ht="16.5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ht="16.5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ht="16.5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ht="16.5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ht="16.5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ht="16.5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ht="16.5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ht="16.5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ht="16.5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ht="16.5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ht="16.5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ht="16.5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ht="16.5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ht="16.5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ht="16.5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ht="16.5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ht="16.5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ht="16.5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ht="16.5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6.5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6.5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16.5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ht="16.5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ht="16.5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ht="16.5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ht="16.5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ht="16.5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ht="16.5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6.5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6.5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6.5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ht="16.5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ht="16.5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ht="16.5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ht="16.5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ht="16.5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6.5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6.5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ht="16.5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ht="16.5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ht="16.5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ht="16.5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ht="16.5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6.5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6.5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ht="16.5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ht="16.5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ht="16.5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ht="16.5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ht="16.5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6.5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6.5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ht="16.5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ht="16.5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ht="16.5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ht="16.5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ht="16.5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ht="16.5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ht="16.5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ht="16.5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6.5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6.5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ht="16.5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ht="16.5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ht="16.5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ht="16.5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ht="16.5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ht="16.5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ht="16.5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6.5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6.5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6.5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6.5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ht="16.5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ht="16.5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ht="16.5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ht="16.5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ht="16.5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ht="16.5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ht="16.5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ht="16.5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ht="16.5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ht="16.5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ht="16.5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ht="16.5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6.5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6.5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ht="16.5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ht="16.5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ht="16.5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ht="16.5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ht="16.5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ht="16.5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ht="16.5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ht="16.5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ht="16.5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ht="16.5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ht="16.5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ht="16.5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ht="16.5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ht="16.5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6.5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6.5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6.5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6.5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ht="16.5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ht="16.5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ht="16.5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ht="16.5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ht="16.5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ht="16.5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ht="16.5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ht="16.5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ht="16.5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ht="16.5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ht="16.5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ht="16.5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ht="16.5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ht="16.5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ht="16.5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ht="16.5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ht="16.5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ht="16.5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6.5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ht="16.5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ht="16.5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ht="16.5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ht="16.5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ht="16.5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ht="16.5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ht="16.5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ht="16.5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ht="16.5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ht="16.5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ht="16.5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ht="16.5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ht="16.5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ht="16.5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ht="16.5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ht="16.5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ht="16.5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ht="16.5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ht="16.5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ht="16.5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ht="16.5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ht="16.5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ht="16.5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ht="16.5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ht="16.5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ht="16.5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ht="16.5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ht="16.5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ht="16.5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ht="16.5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ht="16.5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ht="16.5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ht="16.5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ht="16.5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ht="16.5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ht="16.5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ht="16.5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ht="16.5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ht="16.5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ht="16.5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ht="16.5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ht="16.5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ht="16.5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ht="16.5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ht="16.5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ht="16.5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ht="16.5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ht="16.5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6.5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6.5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ht="16.5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6.5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6.5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6.5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6.5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6.5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6.5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6.5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6.5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6.5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6.5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6.5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6.5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6.5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6.5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6.5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6.5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6.5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ht="16.5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ht="16.5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ht="16.5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ht="16.5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ht="16.5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ht="16.5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6.5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ht="16.5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ht="16.5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ht="16.5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ht="16.5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ht="16.5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ht="16.5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ht="16.5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ht="16.5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ht="16.5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ht="16.5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ht="16.5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ht="16.5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ht="16.5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ht="16.5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ht="16.5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ht="16.5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ht="16.5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ht="16.5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ht="16.5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ht="16.5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ht="16.5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ht="16.5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ht="16.5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ht="16.5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ht="16.5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ht="16.5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ht="16.5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ht="16.5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ht="16.5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ht="16.5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ht="16.5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ht="16.5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ht="16.5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ht="16.5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ht="16.5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ht="16.5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ht="16.5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ht="16.5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ht="16.5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ht="16.5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ht="16.5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ht="16.5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ht="16.5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6.5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ht="16.5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ht="16.5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ht="16.5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ht="16.5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ht="16.5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ht="16.5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ht="16.5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ht="16.5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ht="16.5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ht="16.5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ht="16.5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ht="16.5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ht="16.5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ht="16.5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ht="16.5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ht="16.5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ht="16.5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ht="16.5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ht="16.5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ht="16.5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ht="16.5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ht="16.5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ht="16.5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ht="16.5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ht="16.5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ht="16.5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ht="16.5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ht="16.5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ht="16.5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ht="16.5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ht="16.5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ht="16.5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ht="16.5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ht="16.5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ht="16.5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ht="16.5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ht="16.5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ht="16.5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ht="16.5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ht="16.5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ht="16.5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ht="16.5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ht="16.5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ht="16.5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ht="16.5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ht="16.5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ht="16.5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ht="16.5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ht="16.5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ht="16.5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ht="16.5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ht="16.5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ht="16.5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ht="16.5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ht="16.5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ht="16.5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ht="16.5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ht="16.5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ht="16.5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ht="16.5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ht="16.5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ht="16.5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ht="16.5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ht="16.5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ht="16.5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ht="16.5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ht="16.5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ht="16.5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ht="16.5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ht="16.5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ht="16.5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ht="16.5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ht="16.5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ht="16.5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ht="16.5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ht="16.5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ht="16.5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ht="16.5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ht="16.5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ht="16.5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ht="16.5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ht="16.5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ht="16.5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ht="16.5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ht="16.5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ht="16.5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ht="16.5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ht="16.5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ht="16.5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ht="16.5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ht="16.5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ht="16.5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ht="16.5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ht="16.5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ht="16.5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ht="16.5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ht="16.5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ht="16.5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ht="16.5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ht="16.5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ht="16.5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ht="16.5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ht="16.5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ht="16.5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ht="16.5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ht="16.5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ht="16.5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ht="16.5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ht="16.5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ht="16.5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ht="16.5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ht="16.5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ht="16.5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ht="16.5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ht="16.5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ht="16.5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ht="16.5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ht="16.5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ht="16.5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ht="16.5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ht="16.5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ht="16.5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ht="16.5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ht="16.5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ht="16.5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ht="16.5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ht="16.5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ht="16.5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ht="16.5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ht="16.5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ht="16.5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ht="16.5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ht="16.5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ht="16.5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ht="16.5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ht="16.5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ht="16.5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ht="16.5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ht="16.5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ht="16.5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ht="16.5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ht="16.5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ht="16.5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ht="16.5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ht="16.5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ht="16.5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ht="16.5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ht="16.5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ht="16.5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ht="16.5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ht="16.5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ht="16.5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ht="16.5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ht="16.5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ht="16.5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ht="16.5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ht="16.5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ht="16.5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ht="16.5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ht="16.5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ht="16.5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ht="16.5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ht="16.5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ht="16.5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ht="16.5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ht="16.5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ht="16.5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ht="16.5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ht="16.5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ht="16.5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ht="16.5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ht="16.5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ht="16.5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ht="16.5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ht="16.5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ht="16.5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ht="16.5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ht="16.5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ht="16.5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ht="16.5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ht="16.5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ht="16.5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ht="16.5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6.5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6.5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ht="16.5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ht="16.5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ht="16.5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ht="16.5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ht="16.5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ht="16.5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ht="16.5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ht="16.5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ht="16.5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ht="16.5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ht="16.5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ht="16.5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ht="16.5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ht="16.5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ht="16.5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ht="16.5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ht="16.5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ht="16.5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ht="16.5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ht="16.5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ht="16.5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ht="16.5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ht="16.5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ht="16.5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ht="16.5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ht="16.5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ht="16.5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ht="16.5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ht="16.5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ht="16.5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ht="16.5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ht="16.5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ht="16.5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ht="16.5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ht="16.5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ht="16.5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ht="16.5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ht="16.5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ht="16.5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ht="16.5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ht="16.5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ht="16.5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ht="16.5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ht="16.5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ht="16.5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ht="16.5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ht="16.5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ht="16.5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ht="16.5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ht="16.5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ht="16.5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ht="16.5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ht="16.5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ht="16.5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ht="16.5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ht="16.5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ht="16.5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ht="16.5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ht="16.5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ht="16.5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ht="16.5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ht="16.5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ht="16.5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ht="16.5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ht="16.5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ht="16.5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ht="16.5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ht="16.5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ht="16.5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ht="16.5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ht="16.5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ht="16.5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ht="16.5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ht="16.5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ht="16.5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ht="16.5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ht="16.5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ht="16.5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ht="16.5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ht="16.5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ht="16.5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ht="16.5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ht="16.5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ht="16.5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ht="16.5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ht="16.5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ht="16.5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ht="16.5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ht="16.5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ht="16.5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ht="16.5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ht="16.5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ht="16.5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ht="16.5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ht="16.5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ht="16.5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ht="16.5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ht="16.5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ht="16.5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ht="16.5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ht="16.5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ht="16.5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ht="16.5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ht="16.5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ht="16.5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ht="16.5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ht="16.5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ht="16.5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ht="16.5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ht="16.5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ht="16.5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ht="16.5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ht="16.5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</sheetData>
  <sheetProtection sheet="1" objects="1" scenarios="1" selectLockedCells="1"/>
  <mergeCells count="7">
    <mergeCell ref="A2:D2"/>
    <mergeCell ref="A1:D1"/>
    <mergeCell ref="A16:D16"/>
    <mergeCell ref="A35:D35"/>
    <mergeCell ref="A33:D33"/>
    <mergeCell ref="A29:D29"/>
    <mergeCell ref="A25:D25"/>
  </mergeCells>
  <phoneticPr fontId="1" type="noConversion"/>
  <conditionalFormatting sqref="I28 I22 I18:I19">
    <cfRule type="containsText" dxfId="7" priority="9" operator="containsText" text="Out">
      <formula>NOT(ISERROR(SEARCH("Out",I18)))</formula>
    </cfRule>
    <cfRule type="containsText" dxfId="6" priority="10" operator="containsText" text="In">
      <formula>NOT(ISERROR(SEARCH("In",I18)))</formula>
    </cfRule>
  </conditionalFormatting>
  <conditionalFormatting sqref="I17">
    <cfRule type="containsText" dxfId="5" priority="11" operator="containsText" text="Out">
      <formula>NOT(ISERROR(SEARCH("Out",I17)))</formula>
    </cfRule>
    <cfRule type="containsText" dxfId="4" priority="12" operator="containsText" text="In">
      <formula>NOT(ISERROR(SEARCH("In",I17)))</formula>
    </cfRule>
    <cfRule type="containsText" dxfId="3" priority="13" operator="containsText" text="In">
      <formula>NOT(ISERROR(SEARCH("In",I17)))</formula>
    </cfRule>
    <cfRule type="containsText" dxfId="2" priority="14" operator="containsText" text="Out Range">
      <formula>NOT(ISERROR(SEARCH("Out Range",I17)))</formula>
    </cfRule>
    <cfRule type="containsText" dxfId="1" priority="15" operator="containsText" text="In Range">
      <formula>NOT(ISERROR(SEARCH("In Range",I17)))</formula>
    </cfRule>
    <cfRule type="cellIs" dxfId="0" priority="16" operator="equal">
      <formula>"""In Range"""</formula>
    </cfRule>
    <cfRule type="colorScale" priority="17">
      <colorScale>
        <cfvo type="formula" val="&quot;In Range&quot;"/>
        <cfvo type="formula" val="&quot;Out Range&quot;"/>
        <color theme="6"/>
        <color rgb="FFFF0000"/>
      </colorScale>
    </cfRule>
  </conditionalFormatting>
  <pageMargins left="0.7" right="0.7" top="0.75" bottom="0.75" header="0.3" footer="0.3"/>
  <pageSetup paperSize="9" orientation="portrait" horizontalDpi="200" verticalDpi="200" r:id="rId1"/>
  <drawing r:id="rId2"/>
  <legacyDrawing r:id="rId3"/>
  <oleObjects>
    <mc:AlternateContent xmlns:mc="http://schemas.openxmlformats.org/markup-compatibility/2006">
      <mc:Choice Requires="x14">
        <oleObject progId="Visio.Drawing.11" shapeId="1038" r:id="rId4">
          <objectPr defaultSize="0" autoPict="0" r:id="rId5">
            <anchor moveWithCells="1" sizeWithCells="1">
              <from>
                <xdr:col>0</xdr:col>
                <xdr:colOff>200025</xdr:colOff>
                <xdr:row>2</xdr:row>
                <xdr:rowOff>38100</xdr:rowOff>
              </from>
              <to>
                <xdr:col>2</xdr:col>
                <xdr:colOff>228600</xdr:colOff>
                <xdr:row>14</xdr:row>
                <xdr:rowOff>180975</xdr:rowOff>
              </to>
            </anchor>
          </objectPr>
        </oleObject>
      </mc:Choice>
      <mc:Fallback>
        <oleObject progId="Visio.Drawing.11" shapeId="103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2019-03-26T02:02:18Z</dcterms:modified>
</cp:coreProperties>
</file>